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0" yWindow="0" windowWidth="25600" windowHeight="16060" tabRatio="500"/>
  </bookViews>
  <sheets>
    <sheet name="Data" sheetId="1" r:id="rId1"/>
    <sheet name="Chart" sheetId="4" r:id="rId2"/>
  </sheets>
  <definedNames>
    <definedName name="_xlnm._FilterDatabase" localSheetId="0" hidden="1">Data!$B$3:$E$47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4" i="1" l="1"/>
  <c r="E45" i="1"/>
  <c r="E46" i="1"/>
  <c r="E47" i="1"/>
  <c r="E43" i="1"/>
  <c r="E36" i="1"/>
  <c r="E41" i="1"/>
  <c r="G35" i="1"/>
  <c r="K35" i="1"/>
  <c r="I35" i="1"/>
  <c r="H35" i="1"/>
  <c r="L35" i="1"/>
  <c r="J35" i="1"/>
  <c r="E35" i="1"/>
  <c r="G37" i="1"/>
  <c r="K37" i="1"/>
  <c r="I37" i="1"/>
  <c r="H37" i="1"/>
  <c r="L37" i="1"/>
  <c r="J37" i="1"/>
  <c r="E37" i="1"/>
  <c r="G38" i="1"/>
  <c r="K38" i="1"/>
  <c r="I38" i="1"/>
  <c r="H38" i="1"/>
  <c r="L38" i="1"/>
  <c r="J38" i="1"/>
  <c r="E38" i="1"/>
  <c r="G39" i="1"/>
  <c r="K39" i="1"/>
  <c r="I39" i="1"/>
  <c r="H39" i="1"/>
  <c r="L39" i="1"/>
  <c r="J39" i="1"/>
  <c r="E39" i="1"/>
  <c r="G40" i="1"/>
  <c r="K40" i="1"/>
  <c r="I40" i="1"/>
  <c r="H40" i="1"/>
  <c r="L40" i="1"/>
  <c r="J40" i="1"/>
  <c r="E40" i="1"/>
  <c r="G42" i="1"/>
  <c r="K42" i="1"/>
  <c r="I42" i="1"/>
  <c r="H42" i="1"/>
  <c r="L42" i="1"/>
  <c r="J42" i="1"/>
  <c r="E42" i="1"/>
  <c r="G34" i="1"/>
  <c r="K34" i="1"/>
  <c r="I34" i="1"/>
  <c r="H34" i="1"/>
  <c r="L34" i="1"/>
  <c r="J34" i="1"/>
  <c r="E34" i="1"/>
  <c r="G5" i="1"/>
  <c r="I5" i="1"/>
  <c r="H5" i="1"/>
  <c r="J5" i="1"/>
  <c r="G6" i="1"/>
  <c r="I6" i="1"/>
  <c r="H6" i="1"/>
  <c r="J6" i="1"/>
  <c r="G7" i="1"/>
  <c r="I7" i="1"/>
  <c r="H7" i="1"/>
  <c r="J7" i="1"/>
  <c r="G8" i="1"/>
  <c r="I8" i="1"/>
  <c r="H8" i="1"/>
  <c r="J8" i="1"/>
  <c r="G9" i="1"/>
  <c r="I9" i="1"/>
  <c r="H9" i="1"/>
  <c r="J9" i="1"/>
  <c r="G10" i="1"/>
  <c r="I10" i="1"/>
  <c r="H10" i="1"/>
  <c r="J10" i="1"/>
  <c r="G11" i="1"/>
  <c r="I11" i="1"/>
  <c r="H11" i="1"/>
  <c r="J11" i="1"/>
  <c r="G12" i="1"/>
  <c r="I12" i="1"/>
  <c r="H12" i="1"/>
  <c r="J12" i="1"/>
  <c r="G13" i="1"/>
  <c r="I13" i="1"/>
  <c r="H13" i="1"/>
  <c r="J13" i="1"/>
  <c r="G14" i="1"/>
  <c r="I14" i="1"/>
  <c r="H14" i="1"/>
  <c r="J14" i="1"/>
  <c r="G15" i="1"/>
  <c r="I15" i="1"/>
  <c r="H15" i="1"/>
  <c r="J15" i="1"/>
  <c r="G16" i="1"/>
  <c r="I16" i="1"/>
  <c r="H16" i="1"/>
  <c r="J16" i="1"/>
  <c r="G17" i="1"/>
  <c r="I17" i="1"/>
  <c r="H17" i="1"/>
  <c r="J17" i="1"/>
  <c r="G18" i="1"/>
  <c r="I18" i="1"/>
  <c r="H18" i="1"/>
  <c r="J18" i="1"/>
  <c r="G19" i="1"/>
  <c r="I19" i="1"/>
  <c r="H19" i="1"/>
  <c r="J19" i="1"/>
  <c r="G20" i="1"/>
  <c r="I20" i="1"/>
  <c r="H20" i="1"/>
  <c r="J20" i="1"/>
  <c r="G21" i="1"/>
  <c r="I21" i="1"/>
  <c r="H21" i="1"/>
  <c r="J21" i="1"/>
  <c r="G22" i="1"/>
  <c r="I22" i="1"/>
  <c r="H22" i="1"/>
  <c r="J22" i="1"/>
  <c r="G23" i="1"/>
  <c r="I23" i="1"/>
  <c r="H23" i="1"/>
  <c r="J23" i="1"/>
  <c r="G24" i="1"/>
  <c r="I24" i="1"/>
  <c r="H24" i="1"/>
  <c r="J24" i="1"/>
  <c r="G25" i="1"/>
  <c r="I25" i="1"/>
  <c r="H25" i="1"/>
  <c r="J25" i="1"/>
  <c r="G26" i="1"/>
  <c r="I26" i="1"/>
  <c r="H26" i="1"/>
  <c r="J26" i="1"/>
  <c r="G27" i="1"/>
  <c r="I27" i="1"/>
  <c r="H27" i="1"/>
  <c r="J27" i="1"/>
  <c r="G28" i="1"/>
  <c r="I28" i="1"/>
  <c r="H28" i="1"/>
  <c r="J28" i="1"/>
  <c r="G29" i="1"/>
  <c r="I29" i="1"/>
  <c r="H29" i="1"/>
  <c r="J29" i="1"/>
  <c r="G30" i="1"/>
  <c r="I30" i="1"/>
  <c r="H30" i="1"/>
  <c r="J30" i="1"/>
  <c r="G31" i="1"/>
  <c r="I31" i="1"/>
  <c r="H31" i="1"/>
  <c r="J31" i="1"/>
  <c r="G32" i="1"/>
  <c r="I32" i="1"/>
  <c r="H32" i="1"/>
  <c r="J32" i="1"/>
  <c r="G33" i="1"/>
  <c r="I33" i="1"/>
  <c r="H33" i="1"/>
  <c r="J33" i="1"/>
  <c r="G36" i="1"/>
  <c r="I36" i="1"/>
  <c r="H36" i="1"/>
  <c r="J36" i="1"/>
  <c r="G41" i="1"/>
  <c r="I41" i="1"/>
  <c r="H41" i="1"/>
  <c r="J41" i="1"/>
  <c r="G43" i="1"/>
  <c r="I43" i="1"/>
  <c r="H43" i="1"/>
  <c r="J43" i="1"/>
  <c r="G44" i="1"/>
  <c r="I44" i="1"/>
  <c r="H44" i="1"/>
  <c r="J44" i="1"/>
  <c r="G45" i="1"/>
  <c r="I45" i="1"/>
  <c r="H45" i="1"/>
  <c r="J45" i="1"/>
  <c r="G46" i="1"/>
  <c r="I46" i="1"/>
  <c r="H46" i="1"/>
  <c r="J46" i="1"/>
  <c r="G47" i="1"/>
  <c r="I47" i="1"/>
  <c r="H47" i="1"/>
  <c r="J47" i="1"/>
  <c r="H4" i="1"/>
  <c r="J4" i="1"/>
  <c r="G4" i="1"/>
  <c r="I4" i="1"/>
  <c r="K5" i="1"/>
  <c r="L5" i="1"/>
  <c r="K6" i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K17" i="1"/>
  <c r="L17" i="1"/>
  <c r="K18" i="1"/>
  <c r="L18" i="1"/>
  <c r="K19" i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6" i="1"/>
  <c r="L36" i="1"/>
  <c r="K41" i="1"/>
  <c r="L41" i="1"/>
  <c r="K43" i="1"/>
  <c r="L43" i="1"/>
  <c r="K44" i="1"/>
  <c r="L44" i="1"/>
  <c r="K45" i="1"/>
  <c r="L45" i="1"/>
  <c r="K46" i="1"/>
  <c r="L46" i="1"/>
  <c r="K47" i="1"/>
  <c r="L47" i="1"/>
  <c r="L4" i="1"/>
  <c r="K4" i="1"/>
</calcChain>
</file>

<file path=xl/sharedStrings.xml><?xml version="1.0" encoding="utf-8"?>
<sst xmlns="http://schemas.openxmlformats.org/spreadsheetml/2006/main" count="81" uniqueCount="18">
  <si>
    <t>Volt</t>
  </si>
  <si>
    <t>Kusec</t>
  </si>
  <si>
    <t>Original</t>
  </si>
  <si>
    <t>New</t>
  </si>
  <si>
    <t>Forward Sort</t>
  </si>
  <si>
    <t>Reverse Sort</t>
  </si>
  <si>
    <t>Min</t>
  </si>
  <si>
    <t>Max</t>
  </si>
  <si>
    <t>Match function</t>
  </si>
  <si>
    <t>Index (Y)</t>
  </si>
  <si>
    <t>Index (X)</t>
  </si>
  <si>
    <t>Method</t>
  </si>
  <si>
    <t>Data Source</t>
  </si>
  <si>
    <t>interpolate</t>
  </si>
  <si>
    <t>carry over</t>
  </si>
  <si>
    <t>Data Preparation for Interpolation</t>
  </si>
  <si>
    <t>Data for Graphs</t>
  </si>
  <si>
    <t>Manual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</si>
</sst>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165" fontId="0" fillId="0" borderId="0" xfId="0" applyNumberFormat="1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65" fontId="0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left" vertical="center" indent="1"/>
    </xf>
    <xf numFmtId="0" fontId="0" fillId="3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</cellXfs>
  <cellStyles count="6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chartsheet" Target="chart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Kusec</a:t>
            </a:r>
            <a:r>
              <a:rPr lang="en-US" baseline="0"/>
              <a:t> vs. Volts</a:t>
            </a:r>
            <a:endParaRPr lang="en-US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Data!$B$4</c:f>
              <c:strCache>
                <c:ptCount val="1"/>
                <c:pt idx="0">
                  <c:v>Original</c:v>
                </c:pt>
              </c:strCache>
            </c:strRef>
          </c:tx>
          <c:marker>
            <c:symbol val="diamond"/>
            <c:size val="5"/>
          </c:marker>
          <c:xVal>
            <c:numRef>
              <c:f>Data!$D$4:$D$31</c:f>
              <c:numCache>
                <c:formatCode>0.0</c:formatCode>
                <c:ptCount val="28"/>
                <c:pt idx="0">
                  <c:v>4.5</c:v>
                </c:pt>
                <c:pt idx="1">
                  <c:v>5.0</c:v>
                </c:pt>
                <c:pt idx="2">
                  <c:v>5.5</c:v>
                </c:pt>
                <c:pt idx="3">
                  <c:v>6.0</c:v>
                </c:pt>
                <c:pt idx="4">
                  <c:v>6.5</c:v>
                </c:pt>
                <c:pt idx="5">
                  <c:v>7.0</c:v>
                </c:pt>
                <c:pt idx="6">
                  <c:v>7.5</c:v>
                </c:pt>
                <c:pt idx="7">
                  <c:v>8.0</c:v>
                </c:pt>
                <c:pt idx="8">
                  <c:v>8.5</c:v>
                </c:pt>
                <c:pt idx="9">
                  <c:v>9.0</c:v>
                </c:pt>
                <c:pt idx="10">
                  <c:v>9.5</c:v>
                </c:pt>
                <c:pt idx="11">
                  <c:v>10.0</c:v>
                </c:pt>
                <c:pt idx="12">
                  <c:v>10.5</c:v>
                </c:pt>
                <c:pt idx="13">
                  <c:v>11.0</c:v>
                </c:pt>
                <c:pt idx="14">
                  <c:v>11.5</c:v>
                </c:pt>
                <c:pt idx="15">
                  <c:v>12.0</c:v>
                </c:pt>
                <c:pt idx="16">
                  <c:v>12.5</c:v>
                </c:pt>
                <c:pt idx="17">
                  <c:v>13.0</c:v>
                </c:pt>
                <c:pt idx="18">
                  <c:v>13.5</c:v>
                </c:pt>
                <c:pt idx="19">
                  <c:v>14.0</c:v>
                </c:pt>
                <c:pt idx="20">
                  <c:v>14.5</c:v>
                </c:pt>
                <c:pt idx="21">
                  <c:v>15.0</c:v>
                </c:pt>
                <c:pt idx="22">
                  <c:v>15.5</c:v>
                </c:pt>
                <c:pt idx="23">
                  <c:v>16.0</c:v>
                </c:pt>
                <c:pt idx="24">
                  <c:v>16.5</c:v>
                </c:pt>
                <c:pt idx="25">
                  <c:v>17.0</c:v>
                </c:pt>
                <c:pt idx="26">
                  <c:v>17.5</c:v>
                </c:pt>
                <c:pt idx="27">
                  <c:v>18.0</c:v>
                </c:pt>
              </c:numCache>
            </c:numRef>
          </c:xVal>
          <c:yVal>
            <c:numRef>
              <c:f>Data!$E$4:$E$31</c:f>
              <c:numCache>
                <c:formatCode>0.000</c:formatCode>
                <c:ptCount val="28"/>
                <c:pt idx="0">
                  <c:v>7285.745</c:v>
                </c:pt>
                <c:pt idx="1">
                  <c:v>7169.087</c:v>
                </c:pt>
                <c:pt idx="2">
                  <c:v>6218.478</c:v>
                </c:pt>
                <c:pt idx="3">
                  <c:v>3962.941</c:v>
                </c:pt>
                <c:pt idx="4">
                  <c:v>2573.279</c:v>
                </c:pt>
                <c:pt idx="5">
                  <c:v>1939.834</c:v>
                </c:pt>
                <c:pt idx="6">
                  <c:v>1574.168</c:v>
                </c:pt>
                <c:pt idx="7">
                  <c:v>1309.082</c:v>
                </c:pt>
                <c:pt idx="8">
                  <c:v>1114.442</c:v>
                </c:pt>
                <c:pt idx="9">
                  <c:v>954.994</c:v>
                </c:pt>
                <c:pt idx="10">
                  <c:v>827.989</c:v>
                </c:pt>
                <c:pt idx="11">
                  <c:v>725.101</c:v>
                </c:pt>
                <c:pt idx="12">
                  <c:v>646.214</c:v>
                </c:pt>
                <c:pt idx="13">
                  <c:v>573.173</c:v>
                </c:pt>
                <c:pt idx="14">
                  <c:v>500.671</c:v>
                </c:pt>
                <c:pt idx="15">
                  <c:v>435.207</c:v>
                </c:pt>
                <c:pt idx="16">
                  <c:v>386.359</c:v>
                </c:pt>
                <c:pt idx="17">
                  <c:v>339.858</c:v>
                </c:pt>
                <c:pt idx="18">
                  <c:v>292.894</c:v>
                </c:pt>
                <c:pt idx="19">
                  <c:v>248.97</c:v>
                </c:pt>
                <c:pt idx="20">
                  <c:v>212.892</c:v>
                </c:pt>
                <c:pt idx="21">
                  <c:v>176.967</c:v>
                </c:pt>
                <c:pt idx="22">
                  <c:v>141.236</c:v>
                </c:pt>
                <c:pt idx="23">
                  <c:v>108.773</c:v>
                </c:pt>
                <c:pt idx="24">
                  <c:v>80.887</c:v>
                </c:pt>
                <c:pt idx="25">
                  <c:v>54.694</c:v>
                </c:pt>
                <c:pt idx="26">
                  <c:v>29.539</c:v>
                </c:pt>
                <c:pt idx="27">
                  <c:v>11.423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Data!$B$32</c:f>
              <c:strCache>
                <c:ptCount val="1"/>
                <c:pt idx="0">
                  <c:v>New</c:v>
                </c:pt>
              </c:strCache>
            </c:strRef>
          </c:tx>
          <c:spPr>
            <a:ln w="25400">
              <a:prstDash val="sysDash"/>
            </a:ln>
          </c:spPr>
          <c:marker>
            <c:symbol val="diamond"/>
            <c:size val="5"/>
          </c:marker>
          <c:xVal>
            <c:numRef>
              <c:f>Data!$D$32:$D$47</c:f>
              <c:numCache>
                <c:formatCode>0.0</c:formatCode>
                <c:ptCount val="16"/>
                <c:pt idx="0">
                  <c:v>1.6</c:v>
                </c:pt>
                <c:pt idx="1">
                  <c:v>3.2</c:v>
                </c:pt>
                <c:pt idx="2">
                  <c:v>4.8</c:v>
                </c:pt>
                <c:pt idx="3">
                  <c:v>6.4</c:v>
                </c:pt>
                <c:pt idx="4">
                  <c:v>8.0</c:v>
                </c:pt>
                <c:pt idx="5">
                  <c:v>9.6</c:v>
                </c:pt>
                <c:pt idx="6">
                  <c:v>11.2</c:v>
                </c:pt>
                <c:pt idx="7">
                  <c:v>12.8</c:v>
                </c:pt>
                <c:pt idx="8">
                  <c:v>14.4</c:v>
                </c:pt>
                <c:pt idx="9">
                  <c:v>16.0</c:v>
                </c:pt>
                <c:pt idx="10">
                  <c:v>17.6</c:v>
                </c:pt>
                <c:pt idx="11">
                  <c:v>19.2</c:v>
                </c:pt>
                <c:pt idx="12">
                  <c:v>20.8</c:v>
                </c:pt>
                <c:pt idx="13">
                  <c:v>22.4</c:v>
                </c:pt>
                <c:pt idx="14">
                  <c:v>24.0</c:v>
                </c:pt>
                <c:pt idx="15">
                  <c:v>25.5</c:v>
                </c:pt>
              </c:numCache>
            </c:numRef>
          </c:xVal>
          <c:yVal>
            <c:numRef>
              <c:f>Data!$E$32:$E$47</c:f>
              <c:numCache>
                <c:formatCode>0.000</c:formatCode>
                <c:ptCount val="16"/>
                <c:pt idx="2">
                  <c:v>7215.7502</c:v>
                </c:pt>
                <c:pt idx="3">
                  <c:v>2851.2114</c:v>
                </c:pt>
                <c:pt idx="4">
                  <c:v>1309.082</c:v>
                </c:pt>
                <c:pt idx="5">
                  <c:v>807.4114000000001</c:v>
                </c:pt>
                <c:pt idx="6">
                  <c:v>544.1722000000001</c:v>
                </c:pt>
                <c:pt idx="7">
                  <c:v>358.4583999999999</c:v>
                </c:pt>
                <c:pt idx="8">
                  <c:v>220.1076</c:v>
                </c:pt>
                <c:pt idx="9">
                  <c:v>108.773</c:v>
                </c:pt>
                <c:pt idx="10">
                  <c:v>25.91579999999995</c:v>
                </c:pt>
                <c:pt idx="11">
                  <c:v>12.95789999999998</c:v>
                </c:pt>
                <c:pt idx="12">
                  <c:v>6.478949999999987</c:v>
                </c:pt>
                <c:pt idx="13">
                  <c:v>3.239474999999994</c:v>
                </c:pt>
                <c:pt idx="14">
                  <c:v>1.619737499999997</c:v>
                </c:pt>
                <c:pt idx="15">
                  <c:v>0.809868749999998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0412536"/>
        <c:axId val="459852776"/>
      </c:scatterChart>
      <c:valAx>
        <c:axId val="350412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Volts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459852776"/>
        <c:crosses val="autoZero"/>
        <c:crossBetween val="midCat"/>
      </c:valAx>
      <c:valAx>
        <c:axId val="4598527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Kusec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3504125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76"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66864" cy="582396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7"/>
  <sheetViews>
    <sheetView tabSelected="1" zoomScale="125" zoomScaleNormal="125" zoomScalePageLayoutView="125" workbookViewId="0">
      <pane ySplit="3" topLeftCell="A4" activePane="bottomLeft" state="frozen"/>
      <selection pane="bottomLeft" activeCell="A4" sqref="A4"/>
    </sheetView>
  </sheetViews>
  <sheetFormatPr baseColWidth="10" defaultRowHeight="15" x14ac:dyDescent="0"/>
  <cols>
    <col min="1" max="1" width="2.5" style="1" customWidth="1"/>
    <col min="2" max="2" width="14.83203125" style="2" customWidth="1"/>
    <col min="3" max="3" width="13" style="2" customWidth="1"/>
    <col min="4" max="4" width="10.83203125" style="3"/>
    <col min="5" max="5" width="17.5" style="4" bestFit="1" customWidth="1"/>
    <col min="6" max="6" width="10.83203125" style="1"/>
    <col min="7" max="12" width="10.83203125" style="2"/>
    <col min="13" max="13" width="3" style="1" customWidth="1"/>
    <col min="14" max="15" width="10.83203125" style="1"/>
    <col min="16" max="16" width="3" style="1" customWidth="1"/>
    <col min="17" max="16384" width="10.83203125" style="1"/>
  </cols>
  <sheetData>
    <row r="1" spans="2:18" ht="20" customHeight="1">
      <c r="B1" s="16" t="s">
        <v>16</v>
      </c>
      <c r="C1" s="16"/>
      <c r="D1" s="16"/>
      <c r="E1" s="16"/>
      <c r="G1" s="16" t="s">
        <v>15</v>
      </c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2:18" s="5" customFormat="1">
      <c r="B2" s="6"/>
      <c r="C2" s="6"/>
      <c r="D2" s="7"/>
      <c r="E2" s="8"/>
      <c r="G2" s="17" t="s">
        <v>8</v>
      </c>
      <c r="H2" s="17"/>
      <c r="I2" s="17" t="s">
        <v>10</v>
      </c>
      <c r="J2" s="17"/>
      <c r="K2" s="17" t="s">
        <v>9</v>
      </c>
      <c r="L2" s="17"/>
      <c r="N2" s="17" t="s">
        <v>4</v>
      </c>
      <c r="O2" s="17"/>
      <c r="Q2" s="18" t="s">
        <v>5</v>
      </c>
      <c r="R2" s="19"/>
    </row>
    <row r="3" spans="2:18">
      <c r="B3" s="9" t="s">
        <v>12</v>
      </c>
      <c r="C3" s="9" t="s">
        <v>11</v>
      </c>
      <c r="D3" s="10" t="s">
        <v>0</v>
      </c>
      <c r="E3" s="11" t="s">
        <v>1</v>
      </c>
      <c r="G3" s="12" t="s">
        <v>6</v>
      </c>
      <c r="H3" s="12" t="s">
        <v>7</v>
      </c>
      <c r="I3" s="12" t="s">
        <v>6</v>
      </c>
      <c r="J3" s="12" t="s">
        <v>7</v>
      </c>
      <c r="K3" s="12" t="s">
        <v>6</v>
      </c>
      <c r="L3" s="12" t="s">
        <v>7</v>
      </c>
      <c r="N3" s="13" t="s">
        <v>0</v>
      </c>
      <c r="O3" s="14" t="s">
        <v>1</v>
      </c>
      <c r="P3" s="5"/>
      <c r="Q3" s="13" t="s">
        <v>0</v>
      </c>
      <c r="R3" s="14" t="s">
        <v>1</v>
      </c>
    </row>
    <row r="4" spans="2:18">
      <c r="B4" s="2" t="s">
        <v>2</v>
      </c>
      <c r="D4" s="3">
        <v>4.5</v>
      </c>
      <c r="E4" s="4">
        <v>7285.7449999999999</v>
      </c>
      <c r="G4" s="2">
        <f>MATCH(D4, $N$4:$N$31, 1)</f>
        <v>1</v>
      </c>
      <c r="H4" s="2">
        <f>MATCH(D4, $Q$4:$Q$31, -1)</f>
        <v>28</v>
      </c>
      <c r="I4" s="2">
        <f>INDEX($N$4:$O$31, $G4, 1)</f>
        <v>4.5</v>
      </c>
      <c r="J4" s="2">
        <f>INDEX($Q$4:$R$31, $H4, 1)</f>
        <v>4.5</v>
      </c>
      <c r="K4" s="2">
        <f>INDEX($N$4:$O$31, $G4, 2)</f>
        <v>7285.7449999999999</v>
      </c>
      <c r="L4" s="2">
        <f>INDEX($Q$4:$R$31, $H4, 2)</f>
        <v>7285.7449999999999</v>
      </c>
      <c r="N4" s="3">
        <v>4.5</v>
      </c>
      <c r="O4" s="4">
        <v>7285.7449999999999</v>
      </c>
      <c r="Q4" s="3">
        <v>18</v>
      </c>
      <c r="R4" s="4">
        <v>11.423</v>
      </c>
    </row>
    <row r="5" spans="2:18">
      <c r="B5" s="2" t="s">
        <v>2</v>
      </c>
      <c r="D5" s="3">
        <v>5</v>
      </c>
      <c r="E5" s="4">
        <v>7169.0870000000004</v>
      </c>
      <c r="G5" s="2">
        <f t="shared" ref="G5:G47" si="0">MATCH(D5, $N$4:$N$31, 1)</f>
        <v>2</v>
      </c>
      <c r="H5" s="2">
        <f t="shared" ref="H5:H47" si="1">MATCH(D5, $Q$4:$Q$31, -1)</f>
        <v>27</v>
      </c>
      <c r="I5" s="2">
        <f t="shared" ref="I5:I47" si="2">INDEX($N$4:$O$31, $G5, 1)</f>
        <v>5</v>
      </c>
      <c r="J5" s="2">
        <f t="shared" ref="J5:J47" si="3">INDEX($Q$4:$R$31, $H5, 1)</f>
        <v>5</v>
      </c>
      <c r="K5" s="2">
        <f t="shared" ref="K5:K47" si="4">INDEX($N$4:$O$31, $G5, 2)</f>
        <v>7169.0870000000004</v>
      </c>
      <c r="L5" s="2">
        <f t="shared" ref="L5:L47" si="5">INDEX($Q$4:$R$31, $H5, 2)</f>
        <v>7169.0870000000004</v>
      </c>
      <c r="N5" s="3">
        <v>5</v>
      </c>
      <c r="O5" s="4">
        <v>7169.0870000000004</v>
      </c>
      <c r="Q5" s="3">
        <v>17.5</v>
      </c>
      <c r="R5" s="4">
        <v>29.539000000000001</v>
      </c>
    </row>
    <row r="6" spans="2:18">
      <c r="B6" s="2" t="s">
        <v>2</v>
      </c>
      <c r="D6" s="3">
        <v>5.5</v>
      </c>
      <c r="E6" s="4">
        <v>6218.4780000000001</v>
      </c>
      <c r="G6" s="2">
        <f t="shared" si="0"/>
        <v>3</v>
      </c>
      <c r="H6" s="2">
        <f t="shared" si="1"/>
        <v>26</v>
      </c>
      <c r="I6" s="2">
        <f t="shared" si="2"/>
        <v>5.5</v>
      </c>
      <c r="J6" s="2">
        <f t="shared" si="3"/>
        <v>5.5</v>
      </c>
      <c r="K6" s="2">
        <f t="shared" si="4"/>
        <v>6218.4780000000001</v>
      </c>
      <c r="L6" s="2">
        <f t="shared" si="5"/>
        <v>6218.4780000000001</v>
      </c>
      <c r="N6" s="3">
        <v>5.5</v>
      </c>
      <c r="O6" s="4">
        <v>6218.4780000000001</v>
      </c>
      <c r="Q6" s="3">
        <v>17</v>
      </c>
      <c r="R6" s="4">
        <v>54.694000000000003</v>
      </c>
    </row>
    <row r="7" spans="2:18">
      <c r="B7" s="2" t="s">
        <v>2</v>
      </c>
      <c r="D7" s="3">
        <v>6</v>
      </c>
      <c r="E7" s="4">
        <v>3962.9409999999998</v>
      </c>
      <c r="G7" s="2">
        <f t="shared" si="0"/>
        <v>4</v>
      </c>
      <c r="H7" s="2">
        <f t="shared" si="1"/>
        <v>25</v>
      </c>
      <c r="I7" s="2">
        <f t="shared" si="2"/>
        <v>6</v>
      </c>
      <c r="J7" s="2">
        <f t="shared" si="3"/>
        <v>6</v>
      </c>
      <c r="K7" s="2">
        <f t="shared" si="4"/>
        <v>3962.9409999999998</v>
      </c>
      <c r="L7" s="2">
        <f t="shared" si="5"/>
        <v>3962.9409999999998</v>
      </c>
      <c r="N7" s="3">
        <v>6</v>
      </c>
      <c r="O7" s="4">
        <v>3962.9409999999998</v>
      </c>
      <c r="Q7" s="3">
        <v>16.5</v>
      </c>
      <c r="R7" s="4">
        <v>80.887</v>
      </c>
    </row>
    <row r="8" spans="2:18">
      <c r="B8" s="2" t="s">
        <v>2</v>
      </c>
      <c r="D8" s="3">
        <v>6.5</v>
      </c>
      <c r="E8" s="4">
        <v>2573.279</v>
      </c>
      <c r="G8" s="2">
        <f t="shared" si="0"/>
        <v>5</v>
      </c>
      <c r="H8" s="2">
        <f t="shared" si="1"/>
        <v>24</v>
      </c>
      <c r="I8" s="2">
        <f t="shared" si="2"/>
        <v>6.5</v>
      </c>
      <c r="J8" s="2">
        <f t="shared" si="3"/>
        <v>6.5</v>
      </c>
      <c r="K8" s="2">
        <f t="shared" si="4"/>
        <v>2573.279</v>
      </c>
      <c r="L8" s="2">
        <f t="shared" si="5"/>
        <v>2573.279</v>
      </c>
      <c r="N8" s="3">
        <v>6.5</v>
      </c>
      <c r="O8" s="4">
        <v>2573.279</v>
      </c>
      <c r="Q8" s="3">
        <v>16</v>
      </c>
      <c r="R8" s="4">
        <v>108.773</v>
      </c>
    </row>
    <row r="9" spans="2:18">
      <c r="B9" s="2" t="s">
        <v>2</v>
      </c>
      <c r="D9" s="3">
        <v>7</v>
      </c>
      <c r="E9" s="4">
        <v>1939.8340000000001</v>
      </c>
      <c r="G9" s="2">
        <f t="shared" si="0"/>
        <v>6</v>
      </c>
      <c r="H9" s="2">
        <f t="shared" si="1"/>
        <v>23</v>
      </c>
      <c r="I9" s="2">
        <f t="shared" si="2"/>
        <v>7</v>
      </c>
      <c r="J9" s="2">
        <f t="shared" si="3"/>
        <v>7</v>
      </c>
      <c r="K9" s="2">
        <f t="shared" si="4"/>
        <v>1939.8340000000001</v>
      </c>
      <c r="L9" s="2">
        <f t="shared" si="5"/>
        <v>1939.8340000000001</v>
      </c>
      <c r="N9" s="3">
        <v>7</v>
      </c>
      <c r="O9" s="4">
        <v>1939.8340000000001</v>
      </c>
      <c r="Q9" s="3">
        <v>15.5</v>
      </c>
      <c r="R9" s="4">
        <v>141.23599999999999</v>
      </c>
    </row>
    <row r="10" spans="2:18">
      <c r="B10" s="2" t="s">
        <v>2</v>
      </c>
      <c r="D10" s="3">
        <v>7.5</v>
      </c>
      <c r="E10" s="4">
        <v>1574.1679999999999</v>
      </c>
      <c r="G10" s="2">
        <f t="shared" si="0"/>
        <v>7</v>
      </c>
      <c r="H10" s="2">
        <f t="shared" si="1"/>
        <v>22</v>
      </c>
      <c r="I10" s="2">
        <f t="shared" si="2"/>
        <v>7.5</v>
      </c>
      <c r="J10" s="2">
        <f t="shared" si="3"/>
        <v>7.5</v>
      </c>
      <c r="K10" s="2">
        <f t="shared" si="4"/>
        <v>1574.1679999999999</v>
      </c>
      <c r="L10" s="2">
        <f t="shared" si="5"/>
        <v>1574.1679999999999</v>
      </c>
      <c r="N10" s="3">
        <v>7.5</v>
      </c>
      <c r="O10" s="4">
        <v>1574.1679999999999</v>
      </c>
      <c r="Q10" s="3">
        <v>15</v>
      </c>
      <c r="R10" s="4">
        <v>176.96700000000001</v>
      </c>
    </row>
    <row r="11" spans="2:18">
      <c r="B11" s="2" t="s">
        <v>2</v>
      </c>
      <c r="D11" s="3">
        <v>8</v>
      </c>
      <c r="E11" s="4">
        <v>1309.0820000000001</v>
      </c>
      <c r="G11" s="2">
        <f t="shared" si="0"/>
        <v>8</v>
      </c>
      <c r="H11" s="2">
        <f t="shared" si="1"/>
        <v>21</v>
      </c>
      <c r="I11" s="2">
        <f t="shared" si="2"/>
        <v>8</v>
      </c>
      <c r="J11" s="2">
        <f t="shared" si="3"/>
        <v>8</v>
      </c>
      <c r="K11" s="2">
        <f t="shared" si="4"/>
        <v>1309.0820000000001</v>
      </c>
      <c r="L11" s="2">
        <f t="shared" si="5"/>
        <v>1309.0820000000001</v>
      </c>
      <c r="N11" s="3">
        <v>8</v>
      </c>
      <c r="O11" s="4">
        <v>1309.0820000000001</v>
      </c>
      <c r="Q11" s="3">
        <v>14.5</v>
      </c>
      <c r="R11" s="4">
        <v>212.892</v>
      </c>
    </row>
    <row r="12" spans="2:18">
      <c r="B12" s="2" t="s">
        <v>2</v>
      </c>
      <c r="D12" s="3">
        <v>8.5</v>
      </c>
      <c r="E12" s="4">
        <v>1114.442</v>
      </c>
      <c r="G12" s="2">
        <f t="shared" si="0"/>
        <v>9</v>
      </c>
      <c r="H12" s="2">
        <f t="shared" si="1"/>
        <v>20</v>
      </c>
      <c r="I12" s="2">
        <f t="shared" si="2"/>
        <v>8.5</v>
      </c>
      <c r="J12" s="2">
        <f t="shared" si="3"/>
        <v>8.5</v>
      </c>
      <c r="K12" s="2">
        <f t="shared" si="4"/>
        <v>1114.442</v>
      </c>
      <c r="L12" s="2">
        <f t="shared" si="5"/>
        <v>1114.442</v>
      </c>
      <c r="N12" s="3">
        <v>8.5</v>
      </c>
      <c r="O12" s="4">
        <v>1114.442</v>
      </c>
      <c r="Q12" s="3">
        <v>14</v>
      </c>
      <c r="R12" s="4">
        <v>248.97</v>
      </c>
    </row>
    <row r="13" spans="2:18">
      <c r="B13" s="2" t="s">
        <v>2</v>
      </c>
      <c r="D13" s="3">
        <v>9</v>
      </c>
      <c r="E13" s="4">
        <v>954.99400000000003</v>
      </c>
      <c r="G13" s="2">
        <f t="shared" si="0"/>
        <v>10</v>
      </c>
      <c r="H13" s="2">
        <f t="shared" si="1"/>
        <v>19</v>
      </c>
      <c r="I13" s="2">
        <f t="shared" si="2"/>
        <v>9</v>
      </c>
      <c r="J13" s="2">
        <f t="shared" si="3"/>
        <v>9</v>
      </c>
      <c r="K13" s="2">
        <f t="shared" si="4"/>
        <v>954.99400000000003</v>
      </c>
      <c r="L13" s="2">
        <f t="shared" si="5"/>
        <v>954.99400000000003</v>
      </c>
      <c r="N13" s="3">
        <v>9</v>
      </c>
      <c r="O13" s="4">
        <v>954.99400000000003</v>
      </c>
      <c r="Q13" s="3">
        <v>13.5</v>
      </c>
      <c r="R13" s="4">
        <v>292.89400000000001</v>
      </c>
    </row>
    <row r="14" spans="2:18">
      <c r="B14" s="2" t="s">
        <v>2</v>
      </c>
      <c r="D14" s="3">
        <v>9.5</v>
      </c>
      <c r="E14" s="4">
        <v>827.98900000000003</v>
      </c>
      <c r="G14" s="2">
        <f t="shared" si="0"/>
        <v>11</v>
      </c>
      <c r="H14" s="2">
        <f t="shared" si="1"/>
        <v>18</v>
      </c>
      <c r="I14" s="2">
        <f t="shared" si="2"/>
        <v>9.5</v>
      </c>
      <c r="J14" s="2">
        <f t="shared" si="3"/>
        <v>9.5</v>
      </c>
      <c r="K14" s="2">
        <f t="shared" si="4"/>
        <v>827.98900000000003</v>
      </c>
      <c r="L14" s="2">
        <f t="shared" si="5"/>
        <v>827.98900000000003</v>
      </c>
      <c r="N14" s="3">
        <v>9.5</v>
      </c>
      <c r="O14" s="4">
        <v>827.98900000000003</v>
      </c>
      <c r="Q14" s="3">
        <v>13</v>
      </c>
      <c r="R14" s="4">
        <v>339.858</v>
      </c>
    </row>
    <row r="15" spans="2:18">
      <c r="B15" s="2" t="s">
        <v>2</v>
      </c>
      <c r="D15" s="3">
        <v>10</v>
      </c>
      <c r="E15" s="4">
        <v>725.101</v>
      </c>
      <c r="G15" s="2">
        <f t="shared" si="0"/>
        <v>12</v>
      </c>
      <c r="H15" s="2">
        <f t="shared" si="1"/>
        <v>17</v>
      </c>
      <c r="I15" s="2">
        <f t="shared" si="2"/>
        <v>10</v>
      </c>
      <c r="J15" s="2">
        <f t="shared" si="3"/>
        <v>10</v>
      </c>
      <c r="K15" s="2">
        <f t="shared" si="4"/>
        <v>725.101</v>
      </c>
      <c r="L15" s="2">
        <f t="shared" si="5"/>
        <v>725.101</v>
      </c>
      <c r="N15" s="3">
        <v>10</v>
      </c>
      <c r="O15" s="4">
        <v>725.101</v>
      </c>
      <c r="Q15" s="3">
        <v>12.5</v>
      </c>
      <c r="R15" s="4">
        <v>386.35899999999998</v>
      </c>
    </row>
    <row r="16" spans="2:18">
      <c r="B16" s="2" t="s">
        <v>2</v>
      </c>
      <c r="D16" s="3">
        <v>10.5</v>
      </c>
      <c r="E16" s="4">
        <v>646.21400000000006</v>
      </c>
      <c r="G16" s="2">
        <f t="shared" si="0"/>
        <v>13</v>
      </c>
      <c r="H16" s="2">
        <f t="shared" si="1"/>
        <v>16</v>
      </c>
      <c r="I16" s="2">
        <f t="shared" si="2"/>
        <v>10.5</v>
      </c>
      <c r="J16" s="2">
        <f t="shared" si="3"/>
        <v>10.5</v>
      </c>
      <c r="K16" s="2">
        <f t="shared" si="4"/>
        <v>646.21400000000006</v>
      </c>
      <c r="L16" s="2">
        <f t="shared" si="5"/>
        <v>646.21400000000006</v>
      </c>
      <c r="N16" s="3">
        <v>10.5</v>
      </c>
      <c r="O16" s="4">
        <v>646.21400000000006</v>
      </c>
      <c r="Q16" s="3">
        <v>12</v>
      </c>
      <c r="R16" s="4">
        <v>435.20699999999999</v>
      </c>
    </row>
    <row r="17" spans="2:18">
      <c r="B17" s="2" t="s">
        <v>2</v>
      </c>
      <c r="D17" s="3">
        <v>11</v>
      </c>
      <c r="E17" s="4">
        <v>573.173</v>
      </c>
      <c r="G17" s="2">
        <f t="shared" si="0"/>
        <v>14</v>
      </c>
      <c r="H17" s="2">
        <f t="shared" si="1"/>
        <v>15</v>
      </c>
      <c r="I17" s="2">
        <f t="shared" si="2"/>
        <v>11</v>
      </c>
      <c r="J17" s="2">
        <f t="shared" si="3"/>
        <v>11</v>
      </c>
      <c r="K17" s="2">
        <f t="shared" si="4"/>
        <v>573.173</v>
      </c>
      <c r="L17" s="2">
        <f t="shared" si="5"/>
        <v>573.173</v>
      </c>
      <c r="N17" s="3">
        <v>11</v>
      </c>
      <c r="O17" s="4">
        <v>573.173</v>
      </c>
      <c r="Q17" s="3">
        <v>11.5</v>
      </c>
      <c r="R17" s="4">
        <v>500.67099999999999</v>
      </c>
    </row>
    <row r="18" spans="2:18">
      <c r="B18" s="2" t="s">
        <v>2</v>
      </c>
      <c r="D18" s="3">
        <v>11.5</v>
      </c>
      <c r="E18" s="4">
        <v>500.67099999999999</v>
      </c>
      <c r="G18" s="2">
        <f t="shared" si="0"/>
        <v>15</v>
      </c>
      <c r="H18" s="2">
        <f t="shared" si="1"/>
        <v>14</v>
      </c>
      <c r="I18" s="2">
        <f t="shared" si="2"/>
        <v>11.5</v>
      </c>
      <c r="J18" s="2">
        <f t="shared" si="3"/>
        <v>11.5</v>
      </c>
      <c r="K18" s="2">
        <f t="shared" si="4"/>
        <v>500.67099999999999</v>
      </c>
      <c r="L18" s="2">
        <f t="shared" si="5"/>
        <v>500.67099999999999</v>
      </c>
      <c r="N18" s="3">
        <v>11.5</v>
      </c>
      <c r="O18" s="4">
        <v>500.67099999999999</v>
      </c>
      <c r="Q18" s="3">
        <v>11</v>
      </c>
      <c r="R18" s="4">
        <v>573.173</v>
      </c>
    </row>
    <row r="19" spans="2:18">
      <c r="B19" s="2" t="s">
        <v>2</v>
      </c>
      <c r="D19" s="3">
        <v>12</v>
      </c>
      <c r="E19" s="4">
        <v>435.20699999999999</v>
      </c>
      <c r="G19" s="2">
        <f t="shared" si="0"/>
        <v>16</v>
      </c>
      <c r="H19" s="2">
        <f t="shared" si="1"/>
        <v>13</v>
      </c>
      <c r="I19" s="2">
        <f t="shared" si="2"/>
        <v>12</v>
      </c>
      <c r="J19" s="2">
        <f t="shared" si="3"/>
        <v>12</v>
      </c>
      <c r="K19" s="2">
        <f t="shared" si="4"/>
        <v>435.20699999999999</v>
      </c>
      <c r="L19" s="2">
        <f t="shared" si="5"/>
        <v>435.20699999999999</v>
      </c>
      <c r="N19" s="3">
        <v>12</v>
      </c>
      <c r="O19" s="4">
        <v>435.20699999999999</v>
      </c>
      <c r="Q19" s="3">
        <v>10.5</v>
      </c>
      <c r="R19" s="4">
        <v>646.21400000000006</v>
      </c>
    </row>
    <row r="20" spans="2:18">
      <c r="B20" s="2" t="s">
        <v>2</v>
      </c>
      <c r="D20" s="3">
        <v>12.5</v>
      </c>
      <c r="E20" s="4">
        <v>386.35899999999998</v>
      </c>
      <c r="G20" s="2">
        <f t="shared" si="0"/>
        <v>17</v>
      </c>
      <c r="H20" s="2">
        <f t="shared" si="1"/>
        <v>12</v>
      </c>
      <c r="I20" s="2">
        <f t="shared" si="2"/>
        <v>12.5</v>
      </c>
      <c r="J20" s="2">
        <f t="shared" si="3"/>
        <v>12.5</v>
      </c>
      <c r="K20" s="2">
        <f t="shared" si="4"/>
        <v>386.35899999999998</v>
      </c>
      <c r="L20" s="2">
        <f t="shared" si="5"/>
        <v>386.35899999999998</v>
      </c>
      <c r="N20" s="3">
        <v>12.5</v>
      </c>
      <c r="O20" s="4">
        <v>386.35899999999998</v>
      </c>
      <c r="Q20" s="3">
        <v>10</v>
      </c>
      <c r="R20" s="4">
        <v>725.101</v>
      </c>
    </row>
    <row r="21" spans="2:18">
      <c r="B21" s="2" t="s">
        <v>2</v>
      </c>
      <c r="D21" s="3">
        <v>13</v>
      </c>
      <c r="E21" s="4">
        <v>339.858</v>
      </c>
      <c r="G21" s="2">
        <f t="shared" si="0"/>
        <v>18</v>
      </c>
      <c r="H21" s="2">
        <f t="shared" si="1"/>
        <v>11</v>
      </c>
      <c r="I21" s="2">
        <f t="shared" si="2"/>
        <v>13</v>
      </c>
      <c r="J21" s="2">
        <f t="shared" si="3"/>
        <v>13</v>
      </c>
      <c r="K21" s="2">
        <f t="shared" si="4"/>
        <v>339.858</v>
      </c>
      <c r="L21" s="2">
        <f t="shared" si="5"/>
        <v>339.858</v>
      </c>
      <c r="N21" s="3">
        <v>13</v>
      </c>
      <c r="O21" s="4">
        <v>339.858</v>
      </c>
      <c r="Q21" s="3">
        <v>9.5</v>
      </c>
      <c r="R21" s="4">
        <v>827.98900000000003</v>
      </c>
    </row>
    <row r="22" spans="2:18">
      <c r="B22" s="2" t="s">
        <v>2</v>
      </c>
      <c r="D22" s="3">
        <v>13.5</v>
      </c>
      <c r="E22" s="4">
        <v>292.89400000000001</v>
      </c>
      <c r="G22" s="2">
        <f t="shared" si="0"/>
        <v>19</v>
      </c>
      <c r="H22" s="2">
        <f t="shared" si="1"/>
        <v>10</v>
      </c>
      <c r="I22" s="2">
        <f t="shared" si="2"/>
        <v>13.5</v>
      </c>
      <c r="J22" s="2">
        <f t="shared" si="3"/>
        <v>13.5</v>
      </c>
      <c r="K22" s="2">
        <f t="shared" si="4"/>
        <v>292.89400000000001</v>
      </c>
      <c r="L22" s="2">
        <f t="shared" si="5"/>
        <v>292.89400000000001</v>
      </c>
      <c r="N22" s="3">
        <v>13.5</v>
      </c>
      <c r="O22" s="4">
        <v>292.89400000000001</v>
      </c>
      <c r="Q22" s="3">
        <v>9</v>
      </c>
      <c r="R22" s="4">
        <v>954.99400000000003</v>
      </c>
    </row>
    <row r="23" spans="2:18">
      <c r="B23" s="2" t="s">
        <v>2</v>
      </c>
      <c r="D23" s="3">
        <v>14</v>
      </c>
      <c r="E23" s="4">
        <v>248.97</v>
      </c>
      <c r="G23" s="2">
        <f t="shared" si="0"/>
        <v>20</v>
      </c>
      <c r="H23" s="2">
        <f t="shared" si="1"/>
        <v>9</v>
      </c>
      <c r="I23" s="2">
        <f t="shared" si="2"/>
        <v>14</v>
      </c>
      <c r="J23" s="2">
        <f t="shared" si="3"/>
        <v>14</v>
      </c>
      <c r="K23" s="2">
        <f t="shared" si="4"/>
        <v>248.97</v>
      </c>
      <c r="L23" s="2">
        <f t="shared" si="5"/>
        <v>248.97</v>
      </c>
      <c r="N23" s="3">
        <v>14</v>
      </c>
      <c r="O23" s="4">
        <v>248.97</v>
      </c>
      <c r="Q23" s="3">
        <v>8.5</v>
      </c>
      <c r="R23" s="4">
        <v>1114.442</v>
      </c>
    </row>
    <row r="24" spans="2:18">
      <c r="B24" s="2" t="s">
        <v>2</v>
      </c>
      <c r="D24" s="3">
        <v>14.5</v>
      </c>
      <c r="E24" s="4">
        <v>212.892</v>
      </c>
      <c r="G24" s="2">
        <f t="shared" si="0"/>
        <v>21</v>
      </c>
      <c r="H24" s="2">
        <f t="shared" si="1"/>
        <v>8</v>
      </c>
      <c r="I24" s="2">
        <f t="shared" si="2"/>
        <v>14.5</v>
      </c>
      <c r="J24" s="2">
        <f t="shared" si="3"/>
        <v>14.5</v>
      </c>
      <c r="K24" s="2">
        <f t="shared" si="4"/>
        <v>212.892</v>
      </c>
      <c r="L24" s="2">
        <f t="shared" si="5"/>
        <v>212.892</v>
      </c>
      <c r="N24" s="3">
        <v>14.5</v>
      </c>
      <c r="O24" s="4">
        <v>212.892</v>
      </c>
      <c r="Q24" s="3">
        <v>8</v>
      </c>
      <c r="R24" s="4">
        <v>1309.0820000000001</v>
      </c>
    </row>
    <row r="25" spans="2:18">
      <c r="B25" s="2" t="s">
        <v>2</v>
      </c>
      <c r="D25" s="3">
        <v>15</v>
      </c>
      <c r="E25" s="4">
        <v>176.96700000000001</v>
      </c>
      <c r="G25" s="2">
        <f t="shared" si="0"/>
        <v>22</v>
      </c>
      <c r="H25" s="2">
        <f t="shared" si="1"/>
        <v>7</v>
      </c>
      <c r="I25" s="2">
        <f t="shared" si="2"/>
        <v>15</v>
      </c>
      <c r="J25" s="2">
        <f t="shared" si="3"/>
        <v>15</v>
      </c>
      <c r="K25" s="2">
        <f t="shared" si="4"/>
        <v>176.96700000000001</v>
      </c>
      <c r="L25" s="2">
        <f t="shared" si="5"/>
        <v>176.96700000000001</v>
      </c>
      <c r="N25" s="3">
        <v>15</v>
      </c>
      <c r="O25" s="4">
        <v>176.96700000000001</v>
      </c>
      <c r="Q25" s="3">
        <v>7.5</v>
      </c>
      <c r="R25" s="4">
        <v>1574.1679999999999</v>
      </c>
    </row>
    <row r="26" spans="2:18">
      <c r="B26" s="2" t="s">
        <v>2</v>
      </c>
      <c r="D26" s="3">
        <v>15.5</v>
      </c>
      <c r="E26" s="4">
        <v>141.23599999999999</v>
      </c>
      <c r="G26" s="2">
        <f t="shared" si="0"/>
        <v>23</v>
      </c>
      <c r="H26" s="2">
        <f t="shared" si="1"/>
        <v>6</v>
      </c>
      <c r="I26" s="2">
        <f t="shared" si="2"/>
        <v>15.5</v>
      </c>
      <c r="J26" s="2">
        <f t="shared" si="3"/>
        <v>15.5</v>
      </c>
      <c r="K26" s="2">
        <f t="shared" si="4"/>
        <v>141.23599999999999</v>
      </c>
      <c r="L26" s="2">
        <f t="shared" si="5"/>
        <v>141.23599999999999</v>
      </c>
      <c r="N26" s="3">
        <v>15.5</v>
      </c>
      <c r="O26" s="4">
        <v>141.23599999999999</v>
      </c>
      <c r="Q26" s="3">
        <v>7</v>
      </c>
      <c r="R26" s="4">
        <v>1939.8340000000001</v>
      </c>
    </row>
    <row r="27" spans="2:18">
      <c r="B27" s="2" t="s">
        <v>2</v>
      </c>
      <c r="D27" s="3">
        <v>16</v>
      </c>
      <c r="E27" s="4">
        <v>108.773</v>
      </c>
      <c r="G27" s="2">
        <f t="shared" si="0"/>
        <v>24</v>
      </c>
      <c r="H27" s="2">
        <f t="shared" si="1"/>
        <v>5</v>
      </c>
      <c r="I27" s="2">
        <f t="shared" si="2"/>
        <v>16</v>
      </c>
      <c r="J27" s="2">
        <f t="shared" si="3"/>
        <v>16</v>
      </c>
      <c r="K27" s="2">
        <f t="shared" si="4"/>
        <v>108.773</v>
      </c>
      <c r="L27" s="2">
        <f t="shared" si="5"/>
        <v>108.773</v>
      </c>
      <c r="N27" s="3">
        <v>16</v>
      </c>
      <c r="O27" s="4">
        <v>108.773</v>
      </c>
      <c r="Q27" s="3">
        <v>6.5</v>
      </c>
      <c r="R27" s="4">
        <v>2573.279</v>
      </c>
    </row>
    <row r="28" spans="2:18">
      <c r="B28" s="2" t="s">
        <v>2</v>
      </c>
      <c r="D28" s="3">
        <v>16.5</v>
      </c>
      <c r="E28" s="4">
        <v>80.887</v>
      </c>
      <c r="G28" s="2">
        <f t="shared" si="0"/>
        <v>25</v>
      </c>
      <c r="H28" s="2">
        <f t="shared" si="1"/>
        <v>4</v>
      </c>
      <c r="I28" s="2">
        <f t="shared" si="2"/>
        <v>16.5</v>
      </c>
      <c r="J28" s="2">
        <f t="shared" si="3"/>
        <v>16.5</v>
      </c>
      <c r="K28" s="2">
        <f t="shared" si="4"/>
        <v>80.887</v>
      </c>
      <c r="L28" s="2">
        <f t="shared" si="5"/>
        <v>80.887</v>
      </c>
      <c r="N28" s="3">
        <v>16.5</v>
      </c>
      <c r="O28" s="4">
        <v>80.887</v>
      </c>
      <c r="Q28" s="3">
        <v>6</v>
      </c>
      <c r="R28" s="4">
        <v>3962.9409999999998</v>
      </c>
    </row>
    <row r="29" spans="2:18">
      <c r="B29" s="2" t="s">
        <v>2</v>
      </c>
      <c r="D29" s="3">
        <v>17</v>
      </c>
      <c r="E29" s="4">
        <v>54.694000000000003</v>
      </c>
      <c r="G29" s="2">
        <f t="shared" si="0"/>
        <v>26</v>
      </c>
      <c r="H29" s="2">
        <f t="shared" si="1"/>
        <v>3</v>
      </c>
      <c r="I29" s="2">
        <f t="shared" si="2"/>
        <v>17</v>
      </c>
      <c r="J29" s="2">
        <f t="shared" si="3"/>
        <v>17</v>
      </c>
      <c r="K29" s="2">
        <f t="shared" si="4"/>
        <v>54.694000000000003</v>
      </c>
      <c r="L29" s="2">
        <f t="shared" si="5"/>
        <v>54.694000000000003</v>
      </c>
      <c r="N29" s="3">
        <v>17</v>
      </c>
      <c r="O29" s="4">
        <v>54.694000000000003</v>
      </c>
      <c r="Q29" s="3">
        <v>5.5</v>
      </c>
      <c r="R29" s="4">
        <v>6218.4780000000001</v>
      </c>
    </row>
    <row r="30" spans="2:18">
      <c r="B30" s="2" t="s">
        <v>2</v>
      </c>
      <c r="D30" s="3">
        <v>17.5</v>
      </c>
      <c r="E30" s="4">
        <v>29.539000000000001</v>
      </c>
      <c r="G30" s="2">
        <f t="shared" si="0"/>
        <v>27</v>
      </c>
      <c r="H30" s="2">
        <f t="shared" si="1"/>
        <v>2</v>
      </c>
      <c r="I30" s="2">
        <f t="shared" si="2"/>
        <v>17.5</v>
      </c>
      <c r="J30" s="2">
        <f t="shared" si="3"/>
        <v>17.5</v>
      </c>
      <c r="K30" s="2">
        <f t="shared" si="4"/>
        <v>29.539000000000001</v>
      </c>
      <c r="L30" s="2">
        <f t="shared" si="5"/>
        <v>29.539000000000001</v>
      </c>
      <c r="N30" s="3">
        <v>17.5</v>
      </c>
      <c r="O30" s="4">
        <v>29.539000000000001</v>
      </c>
      <c r="Q30" s="3">
        <v>5</v>
      </c>
      <c r="R30" s="4">
        <v>7169.0870000000004</v>
      </c>
    </row>
    <row r="31" spans="2:18">
      <c r="B31" s="2" t="s">
        <v>2</v>
      </c>
      <c r="D31" s="3">
        <v>18</v>
      </c>
      <c r="E31" s="4">
        <v>11.423</v>
      </c>
      <c r="G31" s="2">
        <f t="shared" si="0"/>
        <v>28</v>
      </c>
      <c r="H31" s="2">
        <f t="shared" si="1"/>
        <v>1</v>
      </c>
      <c r="I31" s="2">
        <f t="shared" si="2"/>
        <v>18</v>
      </c>
      <c r="J31" s="2">
        <f t="shared" si="3"/>
        <v>18</v>
      </c>
      <c r="K31" s="2">
        <f t="shared" si="4"/>
        <v>11.423</v>
      </c>
      <c r="L31" s="2">
        <f t="shared" si="5"/>
        <v>11.423</v>
      </c>
      <c r="N31" s="3">
        <v>18</v>
      </c>
      <c r="O31" s="4">
        <v>11.423</v>
      </c>
      <c r="Q31" s="3">
        <v>4.5</v>
      </c>
      <c r="R31" s="4">
        <v>7285.7449999999999</v>
      </c>
    </row>
    <row r="32" spans="2:18">
      <c r="B32" s="2" t="s">
        <v>3</v>
      </c>
      <c r="C32" s="2" t="s">
        <v>17</v>
      </c>
      <c r="D32" s="3">
        <v>1.6</v>
      </c>
      <c r="E32" s="15"/>
      <c r="G32" s="2" t="e">
        <f t="shared" si="0"/>
        <v>#N/A</v>
      </c>
      <c r="H32" s="2">
        <f t="shared" si="1"/>
        <v>28</v>
      </c>
      <c r="I32" s="2" t="e">
        <f t="shared" si="2"/>
        <v>#N/A</v>
      </c>
      <c r="J32" s="2">
        <f t="shared" si="3"/>
        <v>4.5</v>
      </c>
      <c r="K32" s="2" t="e">
        <f t="shared" si="4"/>
        <v>#N/A</v>
      </c>
      <c r="L32" s="2">
        <f t="shared" si="5"/>
        <v>7285.7449999999999</v>
      </c>
    </row>
    <row r="33" spans="2:12">
      <c r="B33" s="2" t="s">
        <v>3</v>
      </c>
      <c r="C33" s="2" t="s">
        <v>17</v>
      </c>
      <c r="D33" s="3">
        <v>3.2</v>
      </c>
      <c r="E33" s="15"/>
      <c r="G33" s="2" t="e">
        <f t="shared" si="0"/>
        <v>#N/A</v>
      </c>
      <c r="H33" s="2">
        <f t="shared" si="1"/>
        <v>28</v>
      </c>
      <c r="I33" s="2" t="e">
        <f t="shared" si="2"/>
        <v>#N/A</v>
      </c>
      <c r="J33" s="2">
        <f t="shared" si="3"/>
        <v>4.5</v>
      </c>
      <c r="K33" s="2" t="e">
        <f t="shared" si="4"/>
        <v>#N/A</v>
      </c>
      <c r="L33" s="2">
        <f t="shared" si="5"/>
        <v>7285.7449999999999</v>
      </c>
    </row>
    <row r="34" spans="2:12">
      <c r="B34" s="2" t="s">
        <v>3</v>
      </c>
      <c r="C34" s="2" t="s">
        <v>13</v>
      </c>
      <c r="D34" s="3">
        <v>4.8</v>
      </c>
      <c r="E34" s="4">
        <f>K34 + (D34-I34) * (L34-K34) / (J34 - I34)</f>
        <v>7215.7502000000004</v>
      </c>
      <c r="G34" s="2">
        <f t="shared" si="0"/>
        <v>1</v>
      </c>
      <c r="H34" s="2">
        <f t="shared" si="1"/>
        <v>27</v>
      </c>
      <c r="I34" s="2">
        <f t="shared" si="2"/>
        <v>4.5</v>
      </c>
      <c r="J34" s="2">
        <f t="shared" si="3"/>
        <v>5</v>
      </c>
      <c r="K34" s="2">
        <f t="shared" si="4"/>
        <v>7285.7449999999999</v>
      </c>
      <c r="L34" s="2">
        <f t="shared" si="5"/>
        <v>7169.0870000000004</v>
      </c>
    </row>
    <row r="35" spans="2:12">
      <c r="B35" s="2" t="s">
        <v>3</v>
      </c>
      <c r="C35" s="2" t="s">
        <v>13</v>
      </c>
      <c r="D35" s="3">
        <v>6.4</v>
      </c>
      <c r="E35" s="4">
        <f t="shared" ref="E35:E42" si="6">K35 + (D35-I35) * (L35-K35) / (J35 - I35)</f>
        <v>2851.2113999999992</v>
      </c>
      <c r="G35" s="2">
        <f t="shared" si="0"/>
        <v>4</v>
      </c>
      <c r="H35" s="2">
        <f t="shared" si="1"/>
        <v>24</v>
      </c>
      <c r="I35" s="2">
        <f t="shared" si="2"/>
        <v>6</v>
      </c>
      <c r="J35" s="2">
        <f t="shared" si="3"/>
        <v>6.5</v>
      </c>
      <c r="K35" s="2">
        <f t="shared" si="4"/>
        <v>3962.9409999999998</v>
      </c>
      <c r="L35" s="2">
        <f t="shared" si="5"/>
        <v>2573.279</v>
      </c>
    </row>
    <row r="36" spans="2:12">
      <c r="B36" s="2" t="s">
        <v>3</v>
      </c>
      <c r="C36" s="2" t="s">
        <v>14</v>
      </c>
      <c r="D36" s="3">
        <v>8</v>
      </c>
      <c r="E36" s="4">
        <f>VLOOKUP(D36,$D$4:$E$31,2,FALSE)</f>
        <v>1309.0820000000001</v>
      </c>
      <c r="G36" s="2">
        <f t="shared" si="0"/>
        <v>8</v>
      </c>
      <c r="H36" s="2">
        <f t="shared" si="1"/>
        <v>21</v>
      </c>
      <c r="I36" s="2">
        <f t="shared" si="2"/>
        <v>8</v>
      </c>
      <c r="J36" s="2">
        <f t="shared" si="3"/>
        <v>8</v>
      </c>
      <c r="K36" s="2">
        <f t="shared" si="4"/>
        <v>1309.0820000000001</v>
      </c>
      <c r="L36" s="2">
        <f t="shared" si="5"/>
        <v>1309.0820000000001</v>
      </c>
    </row>
    <row r="37" spans="2:12">
      <c r="B37" s="2" t="s">
        <v>3</v>
      </c>
      <c r="C37" s="2" t="s">
        <v>13</v>
      </c>
      <c r="D37" s="3">
        <v>9.6</v>
      </c>
      <c r="E37" s="4">
        <f t="shared" si="6"/>
        <v>807.41140000000007</v>
      </c>
      <c r="G37" s="2">
        <f t="shared" si="0"/>
        <v>11</v>
      </c>
      <c r="H37" s="2">
        <f t="shared" si="1"/>
        <v>17</v>
      </c>
      <c r="I37" s="2">
        <f t="shared" si="2"/>
        <v>9.5</v>
      </c>
      <c r="J37" s="2">
        <f t="shared" si="3"/>
        <v>10</v>
      </c>
      <c r="K37" s="2">
        <f t="shared" si="4"/>
        <v>827.98900000000003</v>
      </c>
      <c r="L37" s="2">
        <f t="shared" si="5"/>
        <v>725.101</v>
      </c>
    </row>
    <row r="38" spans="2:12">
      <c r="B38" s="2" t="s">
        <v>3</v>
      </c>
      <c r="C38" s="2" t="s">
        <v>13</v>
      </c>
      <c r="D38" s="3">
        <v>11.2</v>
      </c>
      <c r="E38" s="4">
        <f t="shared" si="6"/>
        <v>544.17220000000009</v>
      </c>
      <c r="G38" s="2">
        <f t="shared" si="0"/>
        <v>14</v>
      </c>
      <c r="H38" s="2">
        <f t="shared" si="1"/>
        <v>14</v>
      </c>
      <c r="I38" s="2">
        <f t="shared" si="2"/>
        <v>11</v>
      </c>
      <c r="J38" s="2">
        <f t="shared" si="3"/>
        <v>11.5</v>
      </c>
      <c r="K38" s="2">
        <f t="shared" si="4"/>
        <v>573.173</v>
      </c>
      <c r="L38" s="2">
        <f t="shared" si="5"/>
        <v>500.67099999999999</v>
      </c>
    </row>
    <row r="39" spans="2:12">
      <c r="B39" s="2" t="s">
        <v>3</v>
      </c>
      <c r="C39" s="2" t="s">
        <v>13</v>
      </c>
      <c r="D39" s="3">
        <v>12.8</v>
      </c>
      <c r="E39" s="4">
        <f t="shared" si="6"/>
        <v>358.45839999999993</v>
      </c>
      <c r="G39" s="2">
        <f t="shared" si="0"/>
        <v>17</v>
      </c>
      <c r="H39" s="2">
        <f t="shared" si="1"/>
        <v>11</v>
      </c>
      <c r="I39" s="2">
        <f t="shared" si="2"/>
        <v>12.5</v>
      </c>
      <c r="J39" s="2">
        <f t="shared" si="3"/>
        <v>13</v>
      </c>
      <c r="K39" s="2">
        <f t="shared" si="4"/>
        <v>386.35899999999998</v>
      </c>
      <c r="L39" s="2">
        <f t="shared" si="5"/>
        <v>339.858</v>
      </c>
    </row>
    <row r="40" spans="2:12">
      <c r="B40" s="2" t="s">
        <v>3</v>
      </c>
      <c r="C40" s="2" t="s">
        <v>13</v>
      </c>
      <c r="D40" s="3">
        <v>14.4</v>
      </c>
      <c r="E40" s="4">
        <f t="shared" si="6"/>
        <v>220.10759999999996</v>
      </c>
      <c r="G40" s="2">
        <f t="shared" si="0"/>
        <v>20</v>
      </c>
      <c r="H40" s="2">
        <f t="shared" si="1"/>
        <v>8</v>
      </c>
      <c r="I40" s="2">
        <f t="shared" si="2"/>
        <v>14</v>
      </c>
      <c r="J40" s="2">
        <f t="shared" si="3"/>
        <v>14.5</v>
      </c>
      <c r="K40" s="2">
        <f t="shared" si="4"/>
        <v>248.97</v>
      </c>
      <c r="L40" s="2">
        <f t="shared" si="5"/>
        <v>212.892</v>
      </c>
    </row>
    <row r="41" spans="2:12">
      <c r="B41" s="2" t="s">
        <v>3</v>
      </c>
      <c r="C41" s="2" t="s">
        <v>14</v>
      </c>
      <c r="D41" s="3">
        <v>16</v>
      </c>
      <c r="E41" s="4">
        <f>VLOOKUP(D41,$D$4:$E$31,2,FALSE)</f>
        <v>108.773</v>
      </c>
      <c r="G41" s="2">
        <f t="shared" si="0"/>
        <v>24</v>
      </c>
      <c r="H41" s="2">
        <f t="shared" si="1"/>
        <v>5</v>
      </c>
      <c r="I41" s="2">
        <f t="shared" si="2"/>
        <v>16</v>
      </c>
      <c r="J41" s="2">
        <f t="shared" si="3"/>
        <v>16</v>
      </c>
      <c r="K41" s="2">
        <f t="shared" si="4"/>
        <v>108.773</v>
      </c>
      <c r="L41" s="2">
        <f t="shared" si="5"/>
        <v>108.773</v>
      </c>
    </row>
    <row r="42" spans="2:12">
      <c r="B42" s="2" t="s">
        <v>3</v>
      </c>
      <c r="C42" s="2" t="s">
        <v>13</v>
      </c>
      <c r="D42" s="3">
        <v>17.600000000000001</v>
      </c>
      <c r="E42" s="4">
        <f t="shared" si="6"/>
        <v>25.915799999999951</v>
      </c>
      <c r="G42" s="2">
        <f t="shared" si="0"/>
        <v>27</v>
      </c>
      <c r="H42" s="2">
        <f t="shared" si="1"/>
        <v>1</v>
      </c>
      <c r="I42" s="2">
        <f t="shared" si="2"/>
        <v>17.5</v>
      </c>
      <c r="J42" s="2">
        <f t="shared" si="3"/>
        <v>18</v>
      </c>
      <c r="K42" s="2">
        <f t="shared" si="4"/>
        <v>29.539000000000001</v>
      </c>
      <c r="L42" s="2">
        <f t="shared" si="5"/>
        <v>11.423</v>
      </c>
    </row>
    <row r="43" spans="2:12">
      <c r="B43" s="2" t="s">
        <v>3</v>
      </c>
      <c r="C43" s="2" t="s">
        <v>17</v>
      </c>
      <c r="D43" s="3">
        <v>19.2</v>
      </c>
      <c r="E43" s="20">
        <f>E42*50%</f>
        <v>12.957899999999976</v>
      </c>
      <c r="G43" s="2">
        <f t="shared" si="0"/>
        <v>28</v>
      </c>
      <c r="H43" s="2" t="e">
        <f t="shared" si="1"/>
        <v>#N/A</v>
      </c>
      <c r="I43" s="2">
        <f t="shared" si="2"/>
        <v>18</v>
      </c>
      <c r="J43" s="2" t="e">
        <f t="shared" si="3"/>
        <v>#N/A</v>
      </c>
      <c r="K43" s="2">
        <f t="shared" si="4"/>
        <v>11.423</v>
      </c>
      <c r="L43" s="2" t="e">
        <f t="shared" si="5"/>
        <v>#N/A</v>
      </c>
    </row>
    <row r="44" spans="2:12">
      <c r="B44" s="2" t="s">
        <v>3</v>
      </c>
      <c r="C44" s="2" t="s">
        <v>17</v>
      </c>
      <c r="D44" s="3">
        <v>20.8</v>
      </c>
      <c r="E44" s="20">
        <f t="shared" ref="E44:E47" si="7">E43*50%</f>
        <v>6.4789499999999878</v>
      </c>
      <c r="G44" s="2">
        <f t="shared" si="0"/>
        <v>28</v>
      </c>
      <c r="H44" s="2" t="e">
        <f t="shared" si="1"/>
        <v>#N/A</v>
      </c>
      <c r="I44" s="2">
        <f t="shared" si="2"/>
        <v>18</v>
      </c>
      <c r="J44" s="2" t="e">
        <f t="shared" si="3"/>
        <v>#N/A</v>
      </c>
      <c r="K44" s="2">
        <f t="shared" si="4"/>
        <v>11.423</v>
      </c>
      <c r="L44" s="2" t="e">
        <f t="shared" si="5"/>
        <v>#N/A</v>
      </c>
    </row>
    <row r="45" spans="2:12">
      <c r="B45" s="2" t="s">
        <v>3</v>
      </c>
      <c r="C45" s="2" t="s">
        <v>17</v>
      </c>
      <c r="D45" s="3">
        <v>22.4</v>
      </c>
      <c r="E45" s="20">
        <f t="shared" si="7"/>
        <v>3.2394749999999939</v>
      </c>
      <c r="G45" s="2">
        <f t="shared" si="0"/>
        <v>28</v>
      </c>
      <c r="H45" s="2" t="e">
        <f t="shared" si="1"/>
        <v>#N/A</v>
      </c>
      <c r="I45" s="2">
        <f t="shared" si="2"/>
        <v>18</v>
      </c>
      <c r="J45" s="2" t="e">
        <f t="shared" si="3"/>
        <v>#N/A</v>
      </c>
      <c r="K45" s="2">
        <f t="shared" si="4"/>
        <v>11.423</v>
      </c>
      <c r="L45" s="2" t="e">
        <f t="shared" si="5"/>
        <v>#N/A</v>
      </c>
    </row>
    <row r="46" spans="2:12">
      <c r="B46" s="2" t="s">
        <v>3</v>
      </c>
      <c r="C46" s="2" t="s">
        <v>17</v>
      </c>
      <c r="D46" s="3">
        <v>24</v>
      </c>
      <c r="E46" s="20">
        <f t="shared" si="7"/>
        <v>1.6197374999999969</v>
      </c>
      <c r="G46" s="2">
        <f t="shared" si="0"/>
        <v>28</v>
      </c>
      <c r="H46" s="2" t="e">
        <f t="shared" si="1"/>
        <v>#N/A</v>
      </c>
      <c r="I46" s="2">
        <f t="shared" si="2"/>
        <v>18</v>
      </c>
      <c r="J46" s="2" t="e">
        <f t="shared" si="3"/>
        <v>#N/A</v>
      </c>
      <c r="K46" s="2">
        <f t="shared" si="4"/>
        <v>11.423</v>
      </c>
      <c r="L46" s="2" t="e">
        <f t="shared" si="5"/>
        <v>#N/A</v>
      </c>
    </row>
    <row r="47" spans="2:12">
      <c r="B47" s="2" t="s">
        <v>3</v>
      </c>
      <c r="C47" s="2" t="s">
        <v>17</v>
      </c>
      <c r="D47" s="3">
        <v>25.5</v>
      </c>
      <c r="E47" s="20">
        <f t="shared" si="7"/>
        <v>0.80986874999999847</v>
      </c>
      <c r="G47" s="2">
        <f t="shared" si="0"/>
        <v>28</v>
      </c>
      <c r="H47" s="2" t="e">
        <f t="shared" si="1"/>
        <v>#N/A</v>
      </c>
      <c r="I47" s="2">
        <f t="shared" si="2"/>
        <v>18</v>
      </c>
      <c r="J47" s="2" t="e">
        <f t="shared" si="3"/>
        <v>#N/A</v>
      </c>
      <c r="K47" s="2">
        <f t="shared" si="4"/>
        <v>11.423</v>
      </c>
      <c r="L47" s="2" t="e">
        <f t="shared" si="5"/>
        <v>#N/A</v>
      </c>
    </row>
  </sheetData>
  <autoFilter ref="B3:E47">
    <sortState ref="B4:D47">
      <sortCondition descending="1" ref="B3:B47"/>
    </sortState>
  </autoFilter>
  <sortState ref="Q3:R31">
    <sortCondition descending="1" ref="Q3"/>
  </sortState>
  <mergeCells count="7">
    <mergeCell ref="B1:E1"/>
    <mergeCell ref="G2:H2"/>
    <mergeCell ref="K2:L2"/>
    <mergeCell ref="N2:O2"/>
    <mergeCell ref="Q2:R2"/>
    <mergeCell ref="I2:J2"/>
    <mergeCell ref="G1:R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Data</vt:lpstr>
      <vt:lpstr>Chart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</dc:creator>
  <cp:lastModifiedBy>Jon</cp:lastModifiedBy>
  <dcterms:created xsi:type="dcterms:W3CDTF">2018-12-16T19:59:18Z</dcterms:created>
  <dcterms:modified xsi:type="dcterms:W3CDTF">2018-12-16T21:46:46Z</dcterms:modified>
</cp:coreProperties>
</file>